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UPRAVNO VIJECE\SAZIV 2024\30 SJEDNICA UV\plan\Za slanje fin plan 2027 2029\"/>
    </mc:Choice>
  </mc:AlternateContent>
  <xr:revisionPtr revIDLastSave="0" documentId="13_ncr:1_{83EFE258-D19C-4066-A1B9-3D33D25CE130}" xr6:coauthVersionLast="47" xr6:coauthVersionMax="47" xr10:uidLastSave="{00000000-0000-0000-0000-000000000000}"/>
  <bookViews>
    <workbookView xWindow="3975" yWindow="3975" windowWidth="23040" windowHeight="12195" xr2:uid="{F3A4EFDB-0FA0-4C91-AFCC-866A145CE209}"/>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1" l="1"/>
  <c r="D72" i="1" l="1"/>
  <c r="E72" i="1"/>
  <c r="E49" i="1"/>
  <c r="E48" i="1" s="1"/>
  <c r="F49" i="1"/>
  <c r="F48" i="1" s="1"/>
  <c r="D49" i="1"/>
  <c r="D48" i="1" s="1"/>
  <c r="E57" i="1"/>
  <c r="F57" i="1"/>
  <c r="D57" i="1"/>
  <c r="E14" i="1"/>
  <c r="E15" i="1"/>
  <c r="F15" i="1"/>
  <c r="D15" i="1"/>
  <c r="E23" i="1"/>
  <c r="F23" i="1"/>
  <c r="D23" i="1"/>
  <c r="F19" i="1"/>
  <c r="E19" i="1"/>
  <c r="D19" i="1"/>
  <c r="D17" i="1"/>
  <c r="D16" i="1"/>
  <c r="C49" i="1"/>
  <c r="B49" i="1"/>
  <c r="B48" i="1" s="1"/>
  <c r="B57" i="1"/>
  <c r="C15" i="1"/>
  <c r="B15" i="1"/>
  <c r="F14" i="1" l="1"/>
  <c r="D14" i="1"/>
  <c r="D33" i="1"/>
  <c r="E33" i="1"/>
  <c r="D68" i="1"/>
  <c r="E68" i="1"/>
  <c r="F68" i="1"/>
  <c r="C48" i="1"/>
  <c r="C68" i="1"/>
  <c r="B68" i="1"/>
  <c r="C33" i="1"/>
  <c r="B33" i="1"/>
  <c r="B14" i="1" l="1"/>
  <c r="B91" i="1"/>
  <c r="B92" i="1" s="1"/>
  <c r="C14" i="1"/>
  <c r="E92" i="1" l="1"/>
  <c r="D90" i="1"/>
  <c r="F90" i="1"/>
  <c r="C90" i="1"/>
  <c r="B90" i="1"/>
  <c r="E90" i="1" l="1"/>
</calcChain>
</file>

<file path=xl/sharedStrings.xml><?xml version="1.0" encoding="utf-8"?>
<sst xmlns="http://schemas.openxmlformats.org/spreadsheetml/2006/main" count="103" uniqueCount="64">
  <si>
    <t>Tablica 1. Prihodi prema ekonomskoj klasifikaciji</t>
  </si>
  <si>
    <t>BROJČANA OZNAKA I NAZIV</t>
  </si>
  <si>
    <t>UKUPNO</t>
  </si>
  <si>
    <t>6 Prihodi poslovanja</t>
  </si>
  <si>
    <t>63 Pomoći iz inozemstva (darovnice) i od subjekata unutar općeg proračuna</t>
  </si>
  <si>
    <t>64 Prihodi od imovine</t>
  </si>
  <si>
    <t>65 Prihodi od upravnih i administrativnih pristojbi, pristojbi po posebnim propisima i naknada</t>
  </si>
  <si>
    <t>66 Prihodi od prodaje proizvoda i robe te pruženih usluga i prihodi od donacija te povrati po protestiranim jamstvima</t>
  </si>
  <si>
    <t>68 Kazne, upravne mjere i ostali prihodi</t>
  </si>
  <si>
    <t>7 Prihodi od prodaje nefinancijske imovine</t>
  </si>
  <si>
    <t>72 Prihodi od prodaje proizvedene dugotrajne imovine</t>
  </si>
  <si>
    <t>Tablica 2. Prihodi prema izvorima financiranja</t>
  </si>
  <si>
    <t>Izvor: 3 Vlastiti prihodi</t>
  </si>
  <si>
    <t>Izvor: 4 Prihodi posebne namjene</t>
  </si>
  <si>
    <t>Izvor: 5 Pomoći</t>
  </si>
  <si>
    <t>Izvor: 7 Prihodi od prodaje ili zamjene nefinancijske imovine i naknade s naslova osiguranja</t>
  </si>
  <si>
    <t>RASHODI</t>
  </si>
  <si>
    <t>3 Rashodi poslovanja</t>
  </si>
  <si>
    <t>31 Rashodi za zaposlene</t>
  </si>
  <si>
    <t>32 Materijalni rashodi</t>
  </si>
  <si>
    <t>34 Financijski rashodi</t>
  </si>
  <si>
    <t>35 Subvencije</t>
  </si>
  <si>
    <t>37 Naknade građanima i kućanstvima na temelju osiguranja i druge naknade</t>
  </si>
  <si>
    <t>38 Ostali rashodi</t>
  </si>
  <si>
    <t>4 Rashodi za nabavu nefinancijske imovine</t>
  </si>
  <si>
    <t>42 Rashodi za nabavu proizvedene dugotrajne imovine</t>
  </si>
  <si>
    <t>45 Rashodi za dodatna ulaganja na nefinancijskoj imovini</t>
  </si>
  <si>
    <t>Tablica 4. Rashodi prema izvorima financiranja</t>
  </si>
  <si>
    <t>Tablica 5. Rashodi prema funkcijskoj klasifikaciji</t>
  </si>
  <si>
    <t>05 ZAŠTITA OKOLIŠA</t>
  </si>
  <si>
    <t>054 Zaštita bioraznolikosti i krajolika</t>
  </si>
  <si>
    <t xml:space="preserve">Prema funkcijskoj klasifikaciji rashodi su izvršeni u kategoriji zaštite bioraznolikosti i krajolika. </t>
  </si>
  <si>
    <t>Izvor: 6 Donacije</t>
  </si>
  <si>
    <t>3691 Tekući prijenosi između proračunskih korisnika istog proračuna</t>
  </si>
  <si>
    <t>67 Prihodi za financiranje rashoda poslovanja</t>
  </si>
  <si>
    <t>69 Raspored prihoda/rashoda (donos)</t>
  </si>
  <si>
    <t>A. RAČUN PRIHODA I RASHODA</t>
  </si>
  <si>
    <t>B. RAČUN FINANCIRANJA</t>
  </si>
  <si>
    <t>Ukupne obveze</t>
  </si>
  <si>
    <t>Dospjele obveze</t>
  </si>
  <si>
    <t>Tablica 6. Ukupne i dospjele obveze</t>
  </si>
  <si>
    <t>Prijenos sredstava iz prethodnih i u slijedeće godine</t>
  </si>
  <si>
    <t>Prijenos sredstava iz prethodne godine</t>
  </si>
  <si>
    <t>Prijenos sredstava u slijedeću godinu</t>
  </si>
  <si>
    <t>PROJEKCIJA 2028.</t>
  </si>
  <si>
    <t>Ivo Bašić</t>
  </si>
  <si>
    <t>Izvor: 1 Opći prihodi i primici</t>
  </si>
  <si>
    <t>41 Rashodi za nabavu ne proizvedene dugotrajne imovine</t>
  </si>
  <si>
    <t>OBRAZLOŽENJE OPĆEG DIJELA  FINANCIJSKOG PLANA JAVNE USTANOVE     "PARK PRIRODE KOPAČKI RIT "  za 2027. godinu s PROJEKCIJAMA ZA 2028. i 2029. godinu</t>
  </si>
  <si>
    <t>Obrazloženje Financijskog plana Javne ustanove "Park prirode Kopački rit za 2027. godinu s projekcijama za 2028. i 2029.</t>
  </si>
  <si>
    <t>OSTVARENJE 2025.</t>
  </si>
  <si>
    <t>PLAN 2026</t>
  </si>
  <si>
    <t>Plan 2027</t>
  </si>
  <si>
    <t>PROJEKCIJA 2029.</t>
  </si>
  <si>
    <t>Stanje obveza na dan 31.12.2025.</t>
  </si>
  <si>
    <t>Stanje obveza na dan 30. 6.2026.</t>
  </si>
  <si>
    <t xml:space="preserve">Kopačevo,9. listopad  2026. </t>
  </si>
  <si>
    <t>Sukladno članku 86. Zakona o proračunu (NN144/21), članku 134. Zakona o zaštiti prirode (NN 80/13, 15/18, 14/19-127/19), Uredbi o osnivanju Javne ustanove „Park prirode Kopački rit (NN 96/97 i 85/14), te članku 14. Statuta JUPP Kopački rit, Satuta Javne ustanove „Park prirode Kopački rit " . Upravno vijeće je na svojoj 30. sjednici održanoj 9. listopada 2026. godine, pod točkom 2. dnevnog reda  donijelo Odluku o donošenju prijedloga  Financijskog plana za 2027. godinu s projekcijama za 2028. i 2029. godinu koji se nalazi u nastavku.</t>
  </si>
  <si>
    <t>Prihodi poslovanja u  2025. godine ostvareni su u iznosu od 2.082.848,10 eura, što je manje od planiranih u slijedećem razdoblju no isključlivo zbog provedbe velikih EU projekata. Kroz sve promatrane godine najznačajniji prihodi su na skupini 67 ( izvor 11 i 56311). Ovaj prihod je značajno veći od prethodnih godina obzirom da nam na ovaj konto idu prihodi za provedbu EU projekta "Restauracija dijela vodenih ekosustava Parka prirode Kopački rit".  Na skupini 66 (izvor 31) prikazujemo vlastite prihode.Slijedeća značajna skupina je 63 (izvor 51000,533,5043,) a odnosi se uglavnom na primitke vezane za projekte koji se provode tijekom godine.  Nastavno na navedeno prihodi u  2027. planirani su za cca 44% veći u odnosu na plan 2026.</t>
  </si>
  <si>
    <t xml:space="preserve">Prihodi prema izvorima su i dalje najznačajniji iz izvora 11(opći prihodi i primici) što ćini cca 36% ukupnih prihoda,zatim iz izvora 5 (pomoći) gdje su planirani svi projekti koje provodimo što u 2027. godini čini cca 38% ukupnih prihoda te slijedi izvor 31 (vlastiti prihodi) što čini cca 18% ukupnih prihoda u 2027. godini. </t>
  </si>
  <si>
    <t>Planirani rashodi u 2027. godini su za nešto više od 27 % veći u odnosu na realizaciju 2025. Najveći dio rashoda se odnosi na skupinu 31( rashodi za zaposlene) iz razloga provedbe propisa koji reguliraju plaće u javnim i državnim službama, a što ćini cca 52  % od ukupno planiranih rashoda. Slijedeći značajni rashodi su na skupini 32 u odnosu na ukupne troškove čine cca 35%.  ukupnih rashoda za 2027. godinu. Za nabavu dugotrajne imovine planirano je  cca 11% od ukupnih rashoda za 2027. godinu.</t>
  </si>
  <si>
    <t>Kako su objašnjeni rashodi po izvorima na isti način su planirani i prihodi. Najveći udio prihoda u ukupnim prihodima planiran je iz izvora 1(Opći prihodi i primici- proračun RH), slijede rashodi na izvoru 5 (pomoći) koji se odnose na realizaciju EU projekata i prihoda iz zajedničkih sredstava za provedbu odobrenih aktivnosti.</t>
  </si>
  <si>
    <t>Iz 2026. godine planiran je odnos u 2027. godinu 116.364 eura. U planiranom razdoblju 2027-2029 smo planirali odnos i donos sredstava u 2026./2027/2028. godini iz izvora 31 (vlastiti prihodi) i donos iz izvora 43.</t>
  </si>
  <si>
    <t xml:space="preserve"> v.d Ravnatelj JUPP Kopački 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</si>
</sst>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charset val="238"/>
      <scheme val="minor"/>
    </font>
    <font>
      <sz val="11"/>
      <color theme="1"/>
      <name val="Arial"/>
      <family val="2"/>
    </font>
    <font>
      <sz val="11"/>
      <color rgb="FFFF0000"/>
      <name val="Arial"/>
      <family val="2"/>
    </font>
    <font>
      <b/>
      <sz val="11"/>
      <color theme="1"/>
      <name val="Arial"/>
      <family val="2"/>
    </font>
    <font>
      <i/>
      <sz val="11"/>
      <color theme="1"/>
      <name val="Arial"/>
      <family val="2"/>
    </font>
    <font>
      <sz val="11"/>
      <color rgb="FF000000"/>
      <name val="Arial"/>
      <family val="2"/>
    </font>
    <font>
      <sz val="11"/>
      <color rgb="FFFFFFFF"/>
      <name val="Arial"/>
      <family val="2"/>
    </font>
    <font>
      <i/>
      <sz val="11"/>
      <color rgb="FFFF0000"/>
      <name val="Arial"/>
      <family val="2"/>
    </font>
    <font>
      <sz val="11"/>
      <name val="Arial"/>
      <family val="2"/>
    </font>
    <font>
      <b/>
      <sz val="11"/>
      <color rgb="FFFF0000"/>
      <name val="Arial"/>
      <family val="2"/>
    </font>
    <font>
      <sz val="11"/>
      <color theme="0"/>
      <name val="Arial"/>
      <family val="2"/>
    </font>
    <font>
      <b/>
      <sz val="11"/>
      <color rgb="FF000000"/>
      <name val="Arial"/>
      <family val="2"/>
    </font>
    <font>
      <sz val="11"/>
      <color theme="1"/>
      <name val="TyponineSans Lt"/>
      <family val="3"/>
    </font>
    <font>
      <b/>
      <sz val="12"/>
      <color theme="1"/>
      <name val="TyponineSans Lt"/>
      <family val="3"/>
    </font>
    <font>
      <sz val="10"/>
      <name val="Arial"/>
      <family val="2"/>
    </font>
    <font>
      <sz val="12"/>
      <name val="Arial"/>
      <family val="2"/>
      <charset val="238"/>
    </font>
    <font>
      <sz val="11"/>
      <name val="Arial"/>
      <family val="2"/>
      <charset val="238"/>
    </font>
    <font>
      <sz val="11"/>
      <color theme="1"/>
      <name val="Arial"/>
      <family val="2"/>
      <charset val="238"/>
    </font>
    <font>
      <sz val="11"/>
      <color theme="1"/>
      <name val="Calibri"/>
      <family val="2"/>
      <charset val="238"/>
      <scheme val="minor"/>
    </font>
    <font>
      <sz val="10"/>
      <name val="Arial"/>
      <family val="2"/>
      <charset val="238"/>
    </font>
    <font>
      <b/>
      <sz val="10"/>
      <name val="Arial"/>
      <family val="2"/>
      <charset val="238"/>
    </font>
    <font>
      <sz val="11"/>
      <color indexed="8"/>
      <name val="Arial"/>
      <family val="2"/>
    </font>
  </fonts>
  <fills count="5">
    <fill>
      <patternFill patternType="none"/>
    </fill>
    <fill>
      <patternFill patternType="gray125"/>
    </fill>
    <fill>
      <patternFill patternType="solid">
        <fgColor rgb="FF0000FF"/>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s>
  <cellStyleXfs count="2">
    <xf numFmtId="0" fontId="0" fillId="0" borderId="0"/>
    <xf numFmtId="43" fontId="18" fillId="0" borderId="0" applyFont="0" applyFill="0" applyBorder="0" applyAlignment="0" applyProtection="0"/>
  </cellStyleXfs>
  <cellXfs count="71">
    <xf numFmtId="0" fontId="0" fillId="0" borderId="0" xfId="0"/>
    <xf numFmtId="0" fontId="1" fillId="0" borderId="0" xfId="0" applyFont="1"/>
    <xf numFmtId="0" fontId="1" fillId="4" borderId="0" xfId="0" applyFont="1" applyFill="1"/>
    <xf numFmtId="4" fontId="1" fillId="0" borderId="0" xfId="0" applyNumberFormat="1" applyFont="1"/>
    <xf numFmtId="0" fontId="2" fillId="0" borderId="0" xfId="0" applyFont="1" applyAlignment="1">
      <alignment horizontal="justify" vertical="center"/>
    </xf>
    <xf numFmtId="0" fontId="4" fillId="0" borderId="0" xfId="0" applyFont="1" applyAlignment="1">
      <alignment horizontal="justify"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vertical="center" wrapText="1"/>
    </xf>
    <xf numFmtId="4" fontId="6" fillId="2" borderId="1" xfId="0" applyNumberFormat="1" applyFont="1" applyFill="1" applyBorder="1" applyAlignment="1">
      <alignment horizontal="right" vertical="center" wrapText="1" indent="1"/>
    </xf>
    <xf numFmtId="0" fontId="5" fillId="3" borderId="1" xfId="0" applyFont="1" applyFill="1" applyBorder="1" applyAlignment="1">
      <alignment horizontal="left" vertical="center" wrapText="1"/>
    </xf>
    <xf numFmtId="4" fontId="5" fillId="0" borderId="1" xfId="0" applyNumberFormat="1" applyFont="1" applyBorder="1" applyAlignment="1">
      <alignment horizontal="right" vertical="center" wrapText="1" indent="1"/>
    </xf>
    <xf numFmtId="4" fontId="5" fillId="3" borderId="1" xfId="0" applyNumberFormat="1" applyFont="1" applyFill="1" applyBorder="1" applyAlignment="1">
      <alignment horizontal="right" vertical="center" wrapText="1" indent="1"/>
    </xf>
    <xf numFmtId="0" fontId="7" fillId="0" borderId="0" xfId="0" applyFont="1" applyAlignment="1">
      <alignment horizontal="justify" vertical="center"/>
    </xf>
    <xf numFmtId="0" fontId="9" fillId="0" borderId="0" xfId="0" applyFont="1" applyAlignment="1">
      <alignment horizontal="justify" vertical="center"/>
    </xf>
    <xf numFmtId="0" fontId="3" fillId="0" borderId="0" xfId="0" applyFont="1" applyAlignment="1">
      <alignment horizontal="justify" vertical="center"/>
    </xf>
    <xf numFmtId="0" fontId="1" fillId="0" borderId="0" xfId="0" applyFont="1" applyAlignment="1">
      <alignment horizontal="justify" vertical="center"/>
    </xf>
    <xf numFmtId="0" fontId="5" fillId="3" borderId="1" xfId="0" applyFont="1" applyFill="1" applyBorder="1" applyAlignment="1">
      <alignment horizontal="left" vertical="center"/>
    </xf>
    <xf numFmtId="0" fontId="9" fillId="0" borderId="0" xfId="0" applyFont="1" applyAlignment="1">
      <alignment horizontal="center" vertical="center"/>
    </xf>
    <xf numFmtId="0" fontId="11" fillId="3" borderId="1" xfId="0" applyFont="1" applyFill="1" applyBorder="1" applyAlignment="1">
      <alignment horizontal="left" vertical="center" wrapText="1"/>
    </xf>
    <xf numFmtId="4" fontId="11" fillId="0" borderId="1" xfId="0" applyNumberFormat="1" applyFont="1" applyBorder="1" applyAlignment="1">
      <alignment vertical="center" wrapText="1"/>
    </xf>
    <xf numFmtId="4" fontId="8" fillId="4" borderId="1" xfId="0" applyNumberFormat="1" applyFont="1" applyFill="1" applyBorder="1" applyAlignment="1">
      <alignment horizontal="right" vertical="center" wrapText="1" indent="1"/>
    </xf>
    <xf numFmtId="4" fontId="8" fillId="3" borderId="1" xfId="0" applyNumberFormat="1" applyFont="1" applyFill="1" applyBorder="1" applyAlignment="1">
      <alignment horizontal="right" vertical="center" wrapText="1" indent="1"/>
    </xf>
    <xf numFmtId="4" fontId="10" fillId="2" borderId="1" xfId="0" applyNumberFormat="1" applyFont="1" applyFill="1" applyBorder="1" applyAlignment="1">
      <alignment horizontal="right" vertical="center" wrapText="1" indent="1"/>
    </xf>
    <xf numFmtId="4" fontId="1" fillId="4" borderId="1" xfId="0" applyNumberFormat="1" applyFont="1" applyFill="1" applyBorder="1" applyAlignment="1">
      <alignment horizontal="right" vertical="center" wrapText="1" indent="1"/>
    </xf>
    <xf numFmtId="4" fontId="1" fillId="3" borderId="1" xfId="0" applyNumberFormat="1" applyFont="1" applyFill="1" applyBorder="1" applyAlignment="1">
      <alignment horizontal="right" vertical="center" wrapText="1" indent="1"/>
    </xf>
    <xf numFmtId="0" fontId="1" fillId="0" borderId="0" xfId="0" applyFont="1" applyAlignment="1">
      <alignment horizontal="left" wrapText="1"/>
    </xf>
    <xf numFmtId="0" fontId="1" fillId="0" borderId="0" xfId="0" applyFont="1" applyAlignment="1">
      <alignment horizontal="left" vertical="center" wrapText="1"/>
    </xf>
    <xf numFmtId="0" fontId="1" fillId="0" borderId="0" xfId="0" applyFont="1" applyAlignment="1">
      <alignment horizontal="center" vertical="center"/>
    </xf>
    <xf numFmtId="4" fontId="14" fillId="0" borderId="1" xfId="0" applyNumberFormat="1" applyFont="1" applyBorder="1" applyAlignment="1">
      <alignment horizontal="right" vertical="center" wrapText="1"/>
    </xf>
    <xf numFmtId="4" fontId="14" fillId="4" borderId="1" xfId="0" quotePrefix="1" applyNumberFormat="1" applyFont="1" applyFill="1" applyBorder="1" applyAlignment="1">
      <alignment horizontal="right" vertical="center"/>
    </xf>
    <xf numFmtId="0" fontId="15" fillId="0" borderId="0" xfId="0" applyFont="1" applyAlignment="1">
      <alignment horizontal="center" vertical="center"/>
    </xf>
    <xf numFmtId="0" fontId="15" fillId="0" borderId="0" xfId="0" applyFont="1"/>
    <xf numFmtId="0" fontId="16" fillId="0" borderId="0" xfId="0" applyFont="1" applyAlignment="1">
      <alignment horizontal="left" vertical="center"/>
    </xf>
    <xf numFmtId="0" fontId="16" fillId="0" borderId="0" xfId="0" applyFont="1"/>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6" xfId="0" applyFont="1" applyBorder="1"/>
    <xf numFmtId="0" fontId="17" fillId="0" borderId="0" xfId="0" applyFont="1" applyAlignment="1">
      <alignment horizontal="center" vertical="center"/>
    </xf>
    <xf numFmtId="0" fontId="1" fillId="0" borderId="1" xfId="0" applyFont="1" applyBorder="1" applyAlignment="1">
      <alignment horizontal="left" vertical="center" wrapText="1"/>
    </xf>
    <xf numFmtId="4" fontId="1" fillId="0" borderId="1" xfId="0" applyNumberFormat="1" applyFont="1" applyBorder="1" applyAlignment="1">
      <alignment horizontal="center" vertical="center" wrapText="1"/>
    </xf>
    <xf numFmtId="4" fontId="1" fillId="4" borderId="0" xfId="0" applyNumberFormat="1" applyFont="1" applyFill="1"/>
    <xf numFmtId="4" fontId="14" fillId="0" borderId="1" xfId="0" quotePrefix="1" applyNumberFormat="1" applyFont="1" applyBorder="1" applyAlignment="1">
      <alignment horizontal="right" vertical="center"/>
    </xf>
    <xf numFmtId="4" fontId="20" fillId="0" borderId="1" xfId="0" applyNumberFormat="1" applyFont="1" applyBorder="1" applyAlignment="1">
      <alignment horizontal="right" vertical="center" wrapText="1"/>
    </xf>
    <xf numFmtId="4" fontId="19"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 fontId="5" fillId="0" borderId="1" xfId="0" applyNumberFormat="1" applyFont="1" applyBorder="1" applyAlignment="1">
      <alignment horizontal="center" vertical="center" wrapText="1"/>
    </xf>
    <xf numFmtId="4" fontId="21" fillId="0" borderId="1" xfId="1" quotePrefix="1" applyNumberFormat="1" applyFont="1" applyFill="1" applyBorder="1" applyAlignment="1">
      <alignment horizontal="right" wrapText="1"/>
    </xf>
    <xf numFmtId="4" fontId="19" fillId="0" borderId="1" xfId="0" quotePrefix="1" applyNumberFormat="1" applyFont="1" applyBorder="1" applyAlignment="1">
      <alignment horizontal="right" vertical="center" wrapText="1"/>
    </xf>
    <xf numFmtId="0" fontId="1" fillId="0" borderId="0" xfId="0" applyFont="1" applyAlignment="1">
      <alignment horizontal="left" vertical="center" wrapText="1"/>
    </xf>
    <xf numFmtId="0" fontId="1" fillId="0" borderId="0" xfId="0" applyFont="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4" fontId="16" fillId="0" borderId="4" xfId="0" applyNumberFormat="1" applyFont="1" applyBorder="1" applyAlignment="1">
      <alignment horizontal="center"/>
    </xf>
    <xf numFmtId="4" fontId="16" fillId="0" borderId="5" xfId="0" applyNumberFormat="1" applyFont="1" applyBorder="1" applyAlignment="1">
      <alignment horizontal="center"/>
    </xf>
    <xf numFmtId="0" fontId="12" fillId="0" borderId="0" xfId="0" applyFont="1" applyAlignment="1">
      <alignment horizontal="justify" vertical="center"/>
    </xf>
    <xf numFmtId="0" fontId="0" fillId="0" borderId="0" xfId="0"/>
    <xf numFmtId="0" fontId="13"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lef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4" borderId="0" xfId="0" applyFont="1" applyFill="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4" borderId="0" xfId="0" applyFont="1" applyFill="1" applyAlignment="1">
      <alignment horizontal="left" wrapText="1"/>
    </xf>
    <xf numFmtId="0" fontId="1" fillId="0" borderId="0" xfId="0" applyFont="1" applyAlignment="1">
      <alignment horizontal="center" vertical="center" wrapText="1"/>
    </xf>
    <xf numFmtId="0" fontId="1" fillId="0" borderId="0" xfId="0" applyFont="1" applyAlignment="1">
      <alignment horizontal="left" vertical="center"/>
    </xf>
  </cellXfs>
  <cellStyles count="2">
    <cellStyle name="Normalno" xfId="0" builtinId="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867</xdr:colOff>
      <xdr:row>0</xdr:row>
      <xdr:rowOff>35505</xdr:rowOff>
    </xdr:from>
    <xdr:to>
      <xdr:col>5</xdr:col>
      <xdr:colOff>514350</xdr:colOff>
      <xdr:row>4</xdr:row>
      <xdr:rowOff>114665</xdr:rowOff>
    </xdr:to>
    <xdr:pic>
      <xdr:nvPicPr>
        <xdr:cNvPr id="3" name="Picture 1">
          <a:extLst>
            <a:ext uri="{FF2B5EF4-FFF2-40B4-BE49-F238E27FC236}">
              <a16:creationId xmlns:a16="http://schemas.microsoft.com/office/drawing/2014/main" id="{6E4B67EA-319B-4A9E-A7BB-AD2CA7D4A1E3}"/>
            </a:ext>
          </a:extLst>
        </xdr:cNvPr>
        <xdr:cNvPicPr>
          <a:picLocks noChangeAspect="1"/>
        </xdr:cNvPicPr>
      </xdr:nvPicPr>
      <xdr:blipFill>
        <a:blip xmlns:r="http://schemas.openxmlformats.org/officeDocument/2006/relationships" r:embed="rId1"/>
        <a:stretch>
          <a:fillRect/>
        </a:stretch>
      </xdr:blipFill>
      <xdr:spPr>
        <a:xfrm>
          <a:off x="867" y="35505"/>
          <a:ext cx="8390658" cy="803060"/>
        </a:xfrm>
        <a:prstGeom prst="rect">
          <a:avLst/>
        </a:prstGeom>
      </xdr:spPr>
    </xdr:pic>
    <xdr:clientData/>
  </xdr:twoCellAnchor>
</xdr:wsDr>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FFB9-FB4E-4FCF-9CC0-3DA5B509F71D}">
  <dimension ref="A6:M108"/>
  <sheetViews>
    <sheetView tabSelected="1" topLeftCell="A88" zoomScaleNormal="100" workbookViewId="0">
      <selection activeCell="D105" sqref="D105:E105"/>
    </sheetView>
  </sheetViews>
  <sheetFormatPr defaultColWidth="9.140625" defaultRowHeight="14.25" x14ac:dyDescent="0.2"/>
  <cols>
    <col min="1" max="1" width="49.42578125" style="1" customWidth="1"/>
    <col min="2" max="2" width="19.85546875" style="1" bestFit="1" customWidth="1"/>
    <col min="3" max="3" width="14.5703125" style="1" bestFit="1" customWidth="1"/>
    <col min="4" max="4" width="19.85546875" style="1" bestFit="1" customWidth="1"/>
    <col min="5" max="5" width="14.42578125" style="1" customWidth="1"/>
    <col min="6" max="6" width="14.85546875" style="1" customWidth="1"/>
    <col min="7" max="7" width="9.140625" style="1"/>
    <col min="8" max="8" width="13.140625" style="1" bestFit="1" customWidth="1"/>
    <col min="9" max="9" width="14.140625" style="1" bestFit="1" customWidth="1"/>
    <col min="10" max="10" width="13.140625" style="1" hidden="1" customWidth="1"/>
    <col min="11" max="11" width="13.85546875" style="1" bestFit="1" customWidth="1"/>
    <col min="12" max="12" width="13.140625" style="1" bestFit="1" customWidth="1"/>
    <col min="13" max="13" width="11" style="1" bestFit="1" customWidth="1"/>
    <col min="14" max="16384" width="9.140625" style="1"/>
  </cols>
  <sheetData>
    <row r="6" spans="1:9" ht="48" customHeight="1" x14ac:dyDescent="0.2">
      <c r="A6" s="69" t="s">
        <v>48</v>
      </c>
      <c r="B6" s="69"/>
      <c r="C6" s="69"/>
      <c r="D6" s="69"/>
      <c r="E6" s="69"/>
      <c r="F6" s="69"/>
    </row>
    <row r="7" spans="1:9" ht="75.75" customHeight="1" x14ac:dyDescent="0.25">
      <c r="A7" s="56" t="s">
        <v>57</v>
      </c>
      <c r="B7" s="57"/>
      <c r="C7" s="57"/>
      <c r="D7" s="57"/>
      <c r="E7" s="57"/>
      <c r="F7" s="57"/>
    </row>
    <row r="8" spans="1:9" ht="51" customHeight="1" x14ac:dyDescent="0.2">
      <c r="A8" s="58" t="s">
        <v>49</v>
      </c>
      <c r="B8" s="59"/>
      <c r="C8" s="59"/>
      <c r="D8" s="59"/>
      <c r="E8" s="59"/>
      <c r="F8" s="59"/>
    </row>
    <row r="9" spans="1:9" ht="24.75" customHeight="1" x14ac:dyDescent="0.2">
      <c r="A9" s="5" t="s">
        <v>36</v>
      </c>
    </row>
    <row r="10" spans="1:9" x14ac:dyDescent="0.2">
      <c r="A10" s="60" t="s">
        <v>0</v>
      </c>
      <c r="B10" s="60"/>
      <c r="C10" s="60"/>
    </row>
    <row r="11" spans="1:9" ht="29.25" customHeight="1" x14ac:dyDescent="0.2">
      <c r="A11" s="62" t="s">
        <v>1</v>
      </c>
      <c r="B11" s="62" t="s">
        <v>50</v>
      </c>
      <c r="C11" s="66" t="s">
        <v>51</v>
      </c>
      <c r="D11" s="64" t="s">
        <v>52</v>
      </c>
      <c r="E11" s="64" t="s">
        <v>44</v>
      </c>
      <c r="F11" s="64" t="s">
        <v>53</v>
      </c>
    </row>
    <row r="12" spans="1:9" x14ac:dyDescent="0.2">
      <c r="A12" s="62"/>
      <c r="B12" s="62"/>
      <c r="C12" s="67"/>
      <c r="D12" s="65"/>
      <c r="E12" s="65"/>
      <c r="F12" s="65"/>
      <c r="I12" s="3"/>
    </row>
    <row r="13" spans="1:9" x14ac:dyDescent="0.2">
      <c r="A13" s="7">
        <v>1</v>
      </c>
      <c r="B13" s="7">
        <v>2</v>
      </c>
      <c r="C13" s="6">
        <v>3</v>
      </c>
      <c r="D13" s="7">
        <v>4</v>
      </c>
      <c r="E13" s="7">
        <v>5</v>
      </c>
      <c r="F13" s="7">
        <v>6</v>
      </c>
    </row>
    <row r="14" spans="1:9" x14ac:dyDescent="0.2">
      <c r="A14" s="8" t="s">
        <v>2</v>
      </c>
      <c r="B14" s="9">
        <f>B15+B23</f>
        <v>2082848.1</v>
      </c>
      <c r="C14" s="9">
        <f>C15+C23</f>
        <v>1808173</v>
      </c>
      <c r="D14" s="9">
        <f>D15+D23</f>
        <v>2603102</v>
      </c>
      <c r="E14" s="9">
        <f t="shared" ref="E14:F14" si="0">E15+E23</f>
        <v>3613283</v>
      </c>
      <c r="F14" s="9">
        <f t="shared" si="0"/>
        <v>7915138</v>
      </c>
      <c r="I14" s="3"/>
    </row>
    <row r="15" spans="1:9" ht="15" x14ac:dyDescent="0.2">
      <c r="A15" s="20" t="s">
        <v>3</v>
      </c>
      <c r="B15" s="21">
        <f>SUM(B16:B22)</f>
        <v>2082848.1</v>
      </c>
      <c r="C15" s="21">
        <f>SUM(C16:C22)</f>
        <v>1802173</v>
      </c>
      <c r="D15" s="21">
        <f>SUM(D16:D22)</f>
        <v>2600102</v>
      </c>
      <c r="E15" s="21">
        <f t="shared" ref="E15:F15" si="1">SUM(E16:E22)</f>
        <v>3610283</v>
      </c>
      <c r="F15" s="21">
        <f t="shared" si="1"/>
        <v>7909138</v>
      </c>
      <c r="H15" s="3"/>
    </row>
    <row r="16" spans="1:9" ht="28.5" x14ac:dyDescent="0.2">
      <c r="A16" s="11" t="s">
        <v>4</v>
      </c>
      <c r="B16" s="45">
        <v>604826.92000000004</v>
      </c>
      <c r="C16" s="45">
        <v>164202</v>
      </c>
      <c r="D16" s="45">
        <f>600+110000+21890+137518+143220+2950</f>
        <v>416178</v>
      </c>
      <c r="E16" s="45">
        <v>676195</v>
      </c>
      <c r="F16" s="45">
        <v>1043751</v>
      </c>
    </row>
    <row r="17" spans="1:13" x14ac:dyDescent="0.2">
      <c r="A17" s="11" t="s">
        <v>5</v>
      </c>
      <c r="B17" s="45">
        <v>76.540000000000006</v>
      </c>
      <c r="C17" s="45">
        <v>105</v>
      </c>
      <c r="D17" s="45">
        <f>505</f>
        <v>505</v>
      </c>
      <c r="E17" s="45">
        <v>505</v>
      </c>
      <c r="F17" s="45">
        <v>505</v>
      </c>
    </row>
    <row r="18" spans="1:13" ht="28.5" x14ac:dyDescent="0.2">
      <c r="A18" s="11" t="s">
        <v>6</v>
      </c>
      <c r="B18" s="45">
        <v>18363.2</v>
      </c>
      <c r="C18" s="45">
        <v>16998</v>
      </c>
      <c r="D18" s="45">
        <v>19998</v>
      </c>
      <c r="E18" s="45">
        <v>19998</v>
      </c>
      <c r="F18" s="45">
        <v>21048</v>
      </c>
    </row>
    <row r="19" spans="1:13" ht="42.75" x14ac:dyDescent="0.2">
      <c r="A19" s="11" t="s">
        <v>7</v>
      </c>
      <c r="B19" s="45">
        <v>495311.41</v>
      </c>
      <c r="C19" s="45">
        <v>483372</v>
      </c>
      <c r="D19" s="45">
        <f>455768+3000</f>
        <v>458768</v>
      </c>
      <c r="E19" s="45">
        <f>469629+3000</f>
        <v>472629</v>
      </c>
      <c r="F19" s="45">
        <f>492751+3000</f>
        <v>495751</v>
      </c>
      <c r="H19" s="3"/>
      <c r="K19" s="3"/>
      <c r="M19" s="3"/>
    </row>
    <row r="20" spans="1:13" x14ac:dyDescent="0.2">
      <c r="A20" s="11" t="s">
        <v>34</v>
      </c>
      <c r="B20" s="45">
        <v>930056.38</v>
      </c>
      <c r="C20" s="45">
        <v>1100000</v>
      </c>
      <c r="D20" s="45">
        <v>1693451</v>
      </c>
      <c r="E20" s="45">
        <v>2429754</v>
      </c>
      <c r="F20" s="45">
        <v>6336521</v>
      </c>
    </row>
    <row r="21" spans="1:13" x14ac:dyDescent="0.2">
      <c r="A21" s="11" t="s">
        <v>8</v>
      </c>
      <c r="B21" s="45">
        <v>34213.65</v>
      </c>
      <c r="C21" s="45">
        <v>10202</v>
      </c>
      <c r="D21" s="45">
        <v>2086</v>
      </c>
      <c r="E21" s="45">
        <v>2086</v>
      </c>
      <c r="F21" s="45">
        <v>2446</v>
      </c>
    </row>
    <row r="22" spans="1:13" x14ac:dyDescent="0.2">
      <c r="A22" s="11" t="s">
        <v>35</v>
      </c>
      <c r="B22" s="45">
        <v>0</v>
      </c>
      <c r="C22" s="45">
        <v>27294</v>
      </c>
      <c r="D22" s="45">
        <v>9116</v>
      </c>
      <c r="E22" s="45">
        <v>9116</v>
      </c>
      <c r="F22" s="45">
        <v>9116</v>
      </c>
    </row>
    <row r="23" spans="1:13" ht="15" x14ac:dyDescent="0.2">
      <c r="A23" s="20" t="s">
        <v>9</v>
      </c>
      <c r="B23" s="44">
        <v>0</v>
      </c>
      <c r="C23" s="44">
        <v>6000</v>
      </c>
      <c r="D23" s="44">
        <f>D24</f>
        <v>3000</v>
      </c>
      <c r="E23" s="44">
        <f t="shared" ref="E23:F23" si="2">E24</f>
        <v>3000</v>
      </c>
      <c r="F23" s="44">
        <f t="shared" si="2"/>
        <v>6000</v>
      </c>
    </row>
    <row r="24" spans="1:13" ht="28.5" x14ac:dyDescent="0.2">
      <c r="A24" s="11" t="s">
        <v>10</v>
      </c>
      <c r="B24" s="49">
        <v>0</v>
      </c>
      <c r="C24" s="49">
        <v>6000</v>
      </c>
      <c r="D24" s="49">
        <v>3000</v>
      </c>
      <c r="E24" s="49">
        <v>3000</v>
      </c>
      <c r="F24" s="49">
        <v>6000</v>
      </c>
    </row>
    <row r="25" spans="1:13" ht="9.75" customHeight="1" x14ac:dyDescent="0.2">
      <c r="A25" s="5"/>
      <c r="C25" s="1">
        <v>0</v>
      </c>
    </row>
    <row r="26" spans="1:13" ht="93.75" customHeight="1" x14ac:dyDescent="0.2">
      <c r="A26" s="68" t="s">
        <v>58</v>
      </c>
      <c r="B26" s="68"/>
      <c r="C26" s="68"/>
      <c r="D26" s="68"/>
      <c r="E26" s="68"/>
      <c r="F26" s="68"/>
    </row>
    <row r="27" spans="1:13" ht="39" customHeight="1" x14ac:dyDescent="0.2">
      <c r="A27" s="27" t="s">
        <v>37</v>
      </c>
      <c r="B27" s="27"/>
      <c r="C27" s="27"/>
      <c r="D27" s="27"/>
      <c r="E27" s="27"/>
      <c r="F27" s="27"/>
    </row>
    <row r="28" spans="1:13" x14ac:dyDescent="0.2">
      <c r="A28" s="14"/>
    </row>
    <row r="29" spans="1:13" x14ac:dyDescent="0.2">
      <c r="A29" s="5" t="s">
        <v>11</v>
      </c>
    </row>
    <row r="30" spans="1:13" ht="29.25" customHeight="1" x14ac:dyDescent="0.2">
      <c r="A30" s="62" t="s">
        <v>1</v>
      </c>
      <c r="B30" s="62" t="s">
        <v>50</v>
      </c>
      <c r="C30" s="66" t="s">
        <v>51</v>
      </c>
      <c r="D30" s="64" t="s">
        <v>52</v>
      </c>
      <c r="E30" s="64" t="s">
        <v>44</v>
      </c>
      <c r="F30" s="64" t="s">
        <v>53</v>
      </c>
    </row>
    <row r="31" spans="1:13" x14ac:dyDescent="0.2">
      <c r="A31" s="62"/>
      <c r="B31" s="62"/>
      <c r="C31" s="67"/>
      <c r="D31" s="65"/>
      <c r="E31" s="65"/>
      <c r="F31" s="65"/>
      <c r="K31" s="3"/>
    </row>
    <row r="32" spans="1:13" x14ac:dyDescent="0.2">
      <c r="A32" s="7">
        <v>1</v>
      </c>
      <c r="B32" s="7">
        <v>2</v>
      </c>
      <c r="C32" s="6">
        <v>3</v>
      </c>
      <c r="D32" s="7">
        <v>4</v>
      </c>
      <c r="E32" s="7">
        <v>5</v>
      </c>
      <c r="F32" s="7">
        <v>6</v>
      </c>
    </row>
    <row r="33" spans="1:12" x14ac:dyDescent="0.2">
      <c r="A33" s="8" t="s">
        <v>2</v>
      </c>
      <c r="B33" s="10">
        <f>B34+B35+B36+B37+B38+B39</f>
        <v>2082848.1</v>
      </c>
      <c r="C33" s="10">
        <f>C34+C35+C36+C37+C38+C39</f>
        <v>1808173</v>
      </c>
      <c r="D33" s="10">
        <f t="shared" ref="D33:E33" si="3">D34+D35+D36+D37+D38+D39</f>
        <v>2603102</v>
      </c>
      <c r="E33" s="10">
        <f t="shared" si="3"/>
        <v>3613283</v>
      </c>
      <c r="F33" s="10">
        <v>7915138</v>
      </c>
      <c r="K33" s="3"/>
    </row>
    <row r="34" spans="1:12" s="2" customFormat="1" x14ac:dyDescent="0.2">
      <c r="A34" s="11" t="s">
        <v>46</v>
      </c>
      <c r="B34" s="22">
        <v>930056.38</v>
      </c>
      <c r="C34" s="22">
        <v>1100000</v>
      </c>
      <c r="D34" s="22">
        <v>1100000</v>
      </c>
      <c r="E34" s="22">
        <v>1100000</v>
      </c>
      <c r="F34" s="22">
        <v>1100000</v>
      </c>
      <c r="I34" s="42"/>
      <c r="L34" s="42"/>
    </row>
    <row r="35" spans="1:12" x14ac:dyDescent="0.2">
      <c r="A35" s="11" t="s">
        <v>12</v>
      </c>
      <c r="B35" s="23">
        <v>492287.95</v>
      </c>
      <c r="C35" s="23">
        <v>480105</v>
      </c>
      <c r="D35" s="23">
        <v>456273</v>
      </c>
      <c r="E35" s="22">
        <v>470134</v>
      </c>
      <c r="F35" s="22">
        <v>493256</v>
      </c>
      <c r="H35" s="3"/>
      <c r="I35" s="3"/>
      <c r="K35" s="3"/>
    </row>
    <row r="36" spans="1:12" x14ac:dyDescent="0.2">
      <c r="A36" s="11" t="s">
        <v>13</v>
      </c>
      <c r="B36" s="23">
        <v>52576.85</v>
      </c>
      <c r="C36" s="23">
        <v>27200</v>
      </c>
      <c r="D36" s="23">
        <v>28200</v>
      </c>
      <c r="E36" s="22">
        <v>28200</v>
      </c>
      <c r="F36" s="22">
        <v>29560</v>
      </c>
    </row>
    <row r="37" spans="1:12" x14ac:dyDescent="0.2">
      <c r="A37" s="11" t="s">
        <v>14</v>
      </c>
      <c r="B37" s="23">
        <v>604826.92000000004</v>
      </c>
      <c r="C37" s="23">
        <v>191868</v>
      </c>
      <c r="D37" s="23">
        <v>1009629</v>
      </c>
      <c r="E37" s="22">
        <v>2005949</v>
      </c>
      <c r="F37" s="22">
        <v>6283272</v>
      </c>
      <c r="H37" s="3"/>
      <c r="I37" s="3"/>
    </row>
    <row r="38" spans="1:12" x14ac:dyDescent="0.2">
      <c r="A38" s="11" t="s">
        <v>32</v>
      </c>
      <c r="B38" s="23">
        <v>3100</v>
      </c>
      <c r="C38" s="23">
        <v>3000</v>
      </c>
      <c r="D38" s="23">
        <v>3000</v>
      </c>
      <c r="E38" s="22">
        <v>3000</v>
      </c>
      <c r="F38" s="22">
        <v>3000</v>
      </c>
    </row>
    <row r="39" spans="1:12" ht="28.5" x14ac:dyDescent="0.2">
      <c r="A39" s="11" t="s">
        <v>15</v>
      </c>
      <c r="B39" s="23">
        <v>0</v>
      </c>
      <c r="C39" s="23">
        <v>6000</v>
      </c>
      <c r="D39" s="23">
        <v>6000</v>
      </c>
      <c r="E39" s="22">
        <v>6000</v>
      </c>
      <c r="F39" s="22">
        <v>6000</v>
      </c>
      <c r="H39" s="3"/>
      <c r="I39" s="3"/>
      <c r="J39" s="3"/>
    </row>
    <row r="40" spans="1:12" x14ac:dyDescent="0.2">
      <c r="A40" s="14"/>
      <c r="L40" s="3"/>
    </row>
    <row r="41" spans="1:12" ht="48" customHeight="1" x14ac:dyDescent="0.2">
      <c r="A41" s="63" t="s">
        <v>59</v>
      </c>
      <c r="B41" s="63"/>
      <c r="C41" s="63"/>
      <c r="D41" s="63"/>
      <c r="E41" s="63"/>
      <c r="F41" s="63"/>
    </row>
    <row r="42" spans="1:12" ht="70.5" customHeight="1" x14ac:dyDescent="0.2">
      <c r="A42" s="15"/>
    </row>
    <row r="43" spans="1:12" ht="15" x14ac:dyDescent="0.2">
      <c r="A43" s="16" t="s">
        <v>16</v>
      </c>
    </row>
    <row r="44" spans="1:12" x14ac:dyDescent="0.2">
      <c r="A44" s="17"/>
    </row>
    <row r="45" spans="1:12" ht="14.25" customHeight="1" x14ac:dyDescent="0.2">
      <c r="A45" s="62" t="s">
        <v>1</v>
      </c>
      <c r="B45" s="62" t="s">
        <v>50</v>
      </c>
      <c r="C45" s="66" t="s">
        <v>51</v>
      </c>
      <c r="D45" s="64" t="s">
        <v>52</v>
      </c>
      <c r="E45" s="64" t="s">
        <v>44</v>
      </c>
      <c r="F45" s="64" t="s">
        <v>53</v>
      </c>
    </row>
    <row r="46" spans="1:12" ht="29.25" customHeight="1" x14ac:dyDescent="0.2">
      <c r="A46" s="62"/>
      <c r="B46" s="62"/>
      <c r="C46" s="67"/>
      <c r="D46" s="65"/>
      <c r="E46" s="65"/>
      <c r="F46" s="65"/>
    </row>
    <row r="47" spans="1:12" x14ac:dyDescent="0.2">
      <c r="A47" s="7">
        <v>1</v>
      </c>
      <c r="B47" s="7">
        <v>2</v>
      </c>
      <c r="C47" s="6">
        <v>3</v>
      </c>
      <c r="D47" s="7">
        <v>4</v>
      </c>
      <c r="E47" s="7">
        <v>5</v>
      </c>
      <c r="F47" s="7">
        <v>6</v>
      </c>
    </row>
    <row r="48" spans="1:12" x14ac:dyDescent="0.2">
      <c r="A48" s="8" t="s">
        <v>2</v>
      </c>
      <c r="B48" s="10">
        <f>B49+B57</f>
        <v>2046114.9</v>
      </c>
      <c r="C48" s="10">
        <f>C49+C57</f>
        <v>1808173</v>
      </c>
      <c r="D48" s="10">
        <f>D49+D57</f>
        <v>2603102</v>
      </c>
      <c r="E48" s="10">
        <f t="shared" ref="E48" si="4">E49+E57</f>
        <v>3613283</v>
      </c>
      <c r="F48" s="24">
        <f>F49+F57</f>
        <v>7915138</v>
      </c>
      <c r="H48" s="3"/>
      <c r="I48" s="3"/>
      <c r="K48" s="3"/>
    </row>
    <row r="49" spans="1:11" x14ac:dyDescent="0.2">
      <c r="A49" s="11" t="s">
        <v>17</v>
      </c>
      <c r="B49" s="13">
        <f>SUM(B50:B56)</f>
        <v>1832025.76</v>
      </c>
      <c r="C49" s="13">
        <f>SUM(C50:C56)</f>
        <v>1716573</v>
      </c>
      <c r="D49" s="13">
        <f>SUM(D50:D56)</f>
        <v>2299909</v>
      </c>
      <c r="E49" s="13">
        <f t="shared" ref="E49:F49" si="5">SUM(E50:E56)</f>
        <v>3510183</v>
      </c>
      <c r="F49" s="13">
        <f t="shared" si="5"/>
        <v>7802038</v>
      </c>
      <c r="H49" s="3"/>
    </row>
    <row r="50" spans="1:11" x14ac:dyDescent="0.2">
      <c r="A50" s="11" t="s">
        <v>18</v>
      </c>
      <c r="B50" s="30">
        <v>1118326.1200000001</v>
      </c>
      <c r="C50" s="30">
        <v>1268693</v>
      </c>
      <c r="D50" s="12">
        <v>1357512</v>
      </c>
      <c r="E50" s="13">
        <v>1381658</v>
      </c>
      <c r="F50" s="13">
        <v>1305894</v>
      </c>
      <c r="H50" s="3"/>
    </row>
    <row r="51" spans="1:11" x14ac:dyDescent="0.2">
      <c r="A51" s="11" t="s">
        <v>19</v>
      </c>
      <c r="B51" s="30">
        <v>694102.1</v>
      </c>
      <c r="C51" s="30">
        <v>428180</v>
      </c>
      <c r="D51" s="12">
        <v>923697</v>
      </c>
      <c r="E51" s="13">
        <v>2108825</v>
      </c>
      <c r="F51" s="13">
        <v>6475944</v>
      </c>
    </row>
    <row r="52" spans="1:11" x14ac:dyDescent="0.2">
      <c r="A52" s="11" t="s">
        <v>20</v>
      </c>
      <c r="B52" s="30">
        <v>5087.3999999999996</v>
      </c>
      <c r="C52" s="31">
        <v>4700</v>
      </c>
      <c r="D52" s="12">
        <v>4700</v>
      </c>
      <c r="E52" s="13">
        <v>5200</v>
      </c>
      <c r="F52" s="13">
        <v>5200</v>
      </c>
    </row>
    <row r="53" spans="1:11" x14ac:dyDescent="0.2">
      <c r="A53" s="11" t="s">
        <v>21</v>
      </c>
      <c r="B53" s="43"/>
      <c r="C53" s="13"/>
      <c r="D53" s="13"/>
      <c r="E53" s="13"/>
      <c r="F53" s="13"/>
    </row>
    <row r="54" spans="1:11" ht="28.5" x14ac:dyDescent="0.2">
      <c r="A54" s="11" t="s">
        <v>33</v>
      </c>
      <c r="B54" s="43">
        <v>11010.14</v>
      </c>
      <c r="C54" s="13">
        <v>10000</v>
      </c>
      <c r="D54" s="13">
        <v>10000</v>
      </c>
      <c r="E54" s="13">
        <v>10000</v>
      </c>
      <c r="F54" s="13">
        <v>10000</v>
      </c>
    </row>
    <row r="55" spans="1:11" ht="28.5" x14ac:dyDescent="0.2">
      <c r="A55" s="11" t="s">
        <v>22</v>
      </c>
      <c r="B55" s="44"/>
      <c r="C55" s="13"/>
      <c r="D55" s="13"/>
      <c r="E55" s="13"/>
      <c r="F55" s="13"/>
    </row>
    <row r="56" spans="1:11" x14ac:dyDescent="0.2">
      <c r="A56" s="11" t="s">
        <v>23</v>
      </c>
      <c r="B56" s="45">
        <v>3500</v>
      </c>
      <c r="C56" s="13">
        <v>5000</v>
      </c>
      <c r="D56" s="13">
        <v>4000</v>
      </c>
      <c r="E56" s="13">
        <v>4500</v>
      </c>
      <c r="F56" s="13">
        <v>5000</v>
      </c>
    </row>
    <row r="57" spans="1:11" x14ac:dyDescent="0.2">
      <c r="A57" s="11" t="s">
        <v>24</v>
      </c>
      <c r="B57" s="45">
        <f>SUM(B58:B60)</f>
        <v>214089.14</v>
      </c>
      <c r="C57" s="45">
        <f>SUM(C58:C60)</f>
        <v>91600</v>
      </c>
      <c r="D57" s="13">
        <f>SUM(D58:D60)</f>
        <v>303193</v>
      </c>
      <c r="E57" s="13">
        <f t="shared" ref="E57:F57" si="6">SUM(E58:E60)</f>
        <v>103100</v>
      </c>
      <c r="F57" s="13">
        <f t="shared" si="6"/>
        <v>113100</v>
      </c>
      <c r="J57" s="3"/>
      <c r="K57" s="3"/>
    </row>
    <row r="58" spans="1:11" ht="28.5" x14ac:dyDescent="0.2">
      <c r="A58" s="11" t="s">
        <v>47</v>
      </c>
      <c r="B58" s="13"/>
      <c r="C58" s="13">
        <v>0</v>
      </c>
      <c r="D58" s="13"/>
      <c r="E58" s="13"/>
      <c r="F58" s="13"/>
    </row>
    <row r="59" spans="1:11" ht="28.5" x14ac:dyDescent="0.2">
      <c r="A59" s="11" t="s">
        <v>25</v>
      </c>
      <c r="B59" s="13">
        <v>201559.79</v>
      </c>
      <c r="C59" s="13">
        <v>8600</v>
      </c>
      <c r="D59" s="13">
        <v>217693</v>
      </c>
      <c r="E59" s="13">
        <v>12600</v>
      </c>
      <c r="F59" s="13">
        <v>12600</v>
      </c>
    </row>
    <row r="60" spans="1:11" ht="22.5" customHeight="1" x14ac:dyDescent="0.2">
      <c r="A60" s="18" t="s">
        <v>26</v>
      </c>
      <c r="B60" s="13">
        <v>12529.35</v>
      </c>
      <c r="C60" s="13">
        <v>83000</v>
      </c>
      <c r="D60" s="13">
        <v>85500</v>
      </c>
      <c r="E60" s="13">
        <v>90500</v>
      </c>
      <c r="F60" s="13">
        <v>100500</v>
      </c>
    </row>
    <row r="61" spans="1:11" ht="69" customHeight="1" x14ac:dyDescent="0.2">
      <c r="A61" s="63" t="s">
        <v>60</v>
      </c>
      <c r="B61" s="63"/>
      <c r="C61" s="63"/>
      <c r="D61" s="63"/>
      <c r="E61" s="63"/>
      <c r="F61" s="63"/>
    </row>
    <row r="62" spans="1:11" x14ac:dyDescent="0.2">
      <c r="A62" s="4"/>
    </row>
    <row r="63" spans="1:11" x14ac:dyDescent="0.2">
      <c r="A63" s="5" t="s">
        <v>27</v>
      </c>
    </row>
    <row r="64" spans="1:11" x14ac:dyDescent="0.2">
      <c r="A64" s="5"/>
    </row>
    <row r="65" spans="1:12" ht="29.25" customHeight="1" x14ac:dyDescent="0.2">
      <c r="A65" s="61" t="s">
        <v>1</v>
      </c>
      <c r="B65" s="62" t="s">
        <v>50</v>
      </c>
      <c r="C65" s="66" t="s">
        <v>51</v>
      </c>
      <c r="D65" s="64" t="s">
        <v>52</v>
      </c>
      <c r="E65" s="64" t="s">
        <v>44</v>
      </c>
      <c r="F65" s="64" t="s">
        <v>53</v>
      </c>
    </row>
    <row r="66" spans="1:12" x14ac:dyDescent="0.2">
      <c r="A66" s="61"/>
      <c r="B66" s="62"/>
      <c r="C66" s="67"/>
      <c r="D66" s="65"/>
      <c r="E66" s="65"/>
      <c r="F66" s="65"/>
    </row>
    <row r="67" spans="1:12" x14ac:dyDescent="0.2">
      <c r="A67" s="7">
        <v>1</v>
      </c>
      <c r="B67" s="7">
        <v>2</v>
      </c>
      <c r="C67" s="6">
        <v>3</v>
      </c>
      <c r="D67" s="7">
        <v>4</v>
      </c>
      <c r="E67" s="7">
        <v>5</v>
      </c>
      <c r="F67" s="7">
        <v>6</v>
      </c>
    </row>
    <row r="68" spans="1:12" x14ac:dyDescent="0.2">
      <c r="A68" s="8" t="s">
        <v>2</v>
      </c>
      <c r="B68" s="24">
        <f>SUM(B69:B74)</f>
        <v>2046114.9000000001</v>
      </c>
      <c r="C68" s="24">
        <f t="shared" ref="C68:F68" si="7">SUM(C69:C74)</f>
        <v>1808173</v>
      </c>
      <c r="D68" s="24">
        <f t="shared" si="7"/>
        <v>2603102</v>
      </c>
      <c r="E68" s="24">
        <f t="shared" si="7"/>
        <v>3613283</v>
      </c>
      <c r="F68" s="24">
        <f t="shared" si="7"/>
        <v>7915138</v>
      </c>
    </row>
    <row r="69" spans="1:12" x14ac:dyDescent="0.2">
      <c r="A69" s="11" t="s">
        <v>46</v>
      </c>
      <c r="B69" s="25">
        <v>930056.38</v>
      </c>
      <c r="C69" s="25">
        <v>1100000</v>
      </c>
      <c r="D69" s="22">
        <v>1100000</v>
      </c>
      <c r="E69" s="22">
        <v>1100000</v>
      </c>
      <c r="F69" s="22">
        <v>1100000</v>
      </c>
    </row>
    <row r="70" spans="1:12" x14ac:dyDescent="0.2">
      <c r="A70" s="11" t="s">
        <v>12</v>
      </c>
      <c r="B70" s="25">
        <v>486534.54</v>
      </c>
      <c r="C70" s="26">
        <v>480105</v>
      </c>
      <c r="D70" s="23">
        <v>456273</v>
      </c>
      <c r="E70" s="22">
        <v>470134</v>
      </c>
      <c r="F70" s="22">
        <v>493256</v>
      </c>
      <c r="I70" s="3"/>
    </row>
    <row r="71" spans="1:12" x14ac:dyDescent="0.2">
      <c r="A71" s="11" t="s">
        <v>13</v>
      </c>
      <c r="B71" s="25">
        <v>58107.11</v>
      </c>
      <c r="C71" s="26">
        <v>27200</v>
      </c>
      <c r="D71" s="23">
        <v>28200</v>
      </c>
      <c r="E71" s="22">
        <v>28200</v>
      </c>
      <c r="F71" s="22">
        <v>29610</v>
      </c>
    </row>
    <row r="72" spans="1:12" x14ac:dyDescent="0.2">
      <c r="A72" s="11" t="s">
        <v>14</v>
      </c>
      <c r="B72" s="25">
        <v>569885.36</v>
      </c>
      <c r="C72" s="26">
        <v>191868</v>
      </c>
      <c r="D72" s="23">
        <f>D37</f>
        <v>1009629</v>
      </c>
      <c r="E72" s="22">
        <f>E37</f>
        <v>2005949</v>
      </c>
      <c r="F72" s="22">
        <v>6283272</v>
      </c>
    </row>
    <row r="73" spans="1:12" x14ac:dyDescent="0.2">
      <c r="A73" s="11" t="s">
        <v>32</v>
      </c>
      <c r="B73" s="25">
        <v>762.43</v>
      </c>
      <c r="C73" s="26">
        <v>3000</v>
      </c>
      <c r="D73" s="23">
        <v>3000</v>
      </c>
      <c r="E73" s="22">
        <v>3000</v>
      </c>
      <c r="F73" s="22">
        <v>3000</v>
      </c>
      <c r="J73" s="3"/>
    </row>
    <row r="74" spans="1:12" ht="28.5" x14ac:dyDescent="0.2">
      <c r="A74" s="11" t="s">
        <v>15</v>
      </c>
      <c r="B74" s="25">
        <v>769.08</v>
      </c>
      <c r="C74" s="26">
        <v>6000</v>
      </c>
      <c r="D74" s="23">
        <v>6000</v>
      </c>
      <c r="E74" s="22">
        <v>6000</v>
      </c>
      <c r="F74" s="22">
        <v>6000</v>
      </c>
    </row>
    <row r="75" spans="1:12" x14ac:dyDescent="0.2">
      <c r="A75" s="5"/>
    </row>
    <row r="76" spans="1:12" ht="86.25" customHeight="1" x14ac:dyDescent="0.2">
      <c r="A76" s="63" t="s">
        <v>61</v>
      </c>
      <c r="B76" s="63"/>
      <c r="C76" s="63"/>
      <c r="D76" s="63"/>
      <c r="E76" s="63"/>
      <c r="F76" s="63"/>
    </row>
    <row r="77" spans="1:12" ht="27.6" customHeight="1" x14ac:dyDescent="0.2">
      <c r="A77" s="66" t="s">
        <v>41</v>
      </c>
      <c r="B77" s="62" t="s">
        <v>50</v>
      </c>
      <c r="C77" s="61" t="s">
        <v>51</v>
      </c>
      <c r="D77" s="62" t="s">
        <v>52</v>
      </c>
      <c r="E77" s="62" t="s">
        <v>44</v>
      </c>
      <c r="F77" s="62" t="s">
        <v>53</v>
      </c>
      <c r="L77" s="3"/>
    </row>
    <row r="78" spans="1:12" ht="20.45" customHeight="1" x14ac:dyDescent="0.2">
      <c r="A78" s="67"/>
      <c r="B78" s="62"/>
      <c r="C78" s="61"/>
      <c r="D78" s="62"/>
      <c r="E78" s="62"/>
      <c r="F78" s="62"/>
    </row>
    <row r="79" spans="1:12" ht="20.45" customHeight="1" x14ac:dyDescent="0.2">
      <c r="A79" s="40" t="s">
        <v>42</v>
      </c>
      <c r="B79" s="46">
        <v>106737</v>
      </c>
      <c r="C79" s="41">
        <v>143470</v>
      </c>
      <c r="D79" s="47">
        <v>39116</v>
      </c>
      <c r="E79" s="47">
        <v>39116</v>
      </c>
      <c r="F79" s="47">
        <v>39116</v>
      </c>
    </row>
    <row r="80" spans="1:12" x14ac:dyDescent="0.2">
      <c r="A80" s="40" t="s">
        <v>43</v>
      </c>
      <c r="B80" s="48">
        <v>143470</v>
      </c>
      <c r="C80" s="41">
        <v>116364</v>
      </c>
      <c r="D80" s="41">
        <v>30000</v>
      </c>
      <c r="E80" s="41">
        <v>30000</v>
      </c>
      <c r="F80" s="41">
        <v>30000</v>
      </c>
    </row>
    <row r="81" spans="1:6" x14ac:dyDescent="0.2">
      <c r="A81" s="28"/>
      <c r="B81" s="28"/>
      <c r="C81" s="28"/>
      <c r="D81" s="28"/>
      <c r="E81" s="28"/>
      <c r="F81" s="28"/>
    </row>
    <row r="82" spans="1:6" ht="49.35" customHeight="1" x14ac:dyDescent="0.2">
      <c r="A82" s="50" t="s">
        <v>62</v>
      </c>
      <c r="B82" s="50"/>
      <c r="C82" s="50"/>
      <c r="D82" s="50"/>
      <c r="E82" s="50"/>
      <c r="F82" s="50"/>
    </row>
    <row r="83" spans="1:6" x14ac:dyDescent="0.2">
      <c r="A83" s="28"/>
      <c r="B83" s="28"/>
      <c r="C83" s="28"/>
      <c r="D83" s="28"/>
      <c r="E83" s="28"/>
      <c r="F83" s="28"/>
    </row>
    <row r="84" spans="1:6" x14ac:dyDescent="0.2">
      <c r="A84" s="4"/>
    </row>
    <row r="85" spans="1:6" x14ac:dyDescent="0.2">
      <c r="A85" s="5" t="s">
        <v>28</v>
      </c>
    </row>
    <row r="86" spans="1:6" x14ac:dyDescent="0.2">
      <c r="A86" s="5"/>
    </row>
    <row r="87" spans="1:6" ht="29.25" customHeight="1" x14ac:dyDescent="0.2">
      <c r="A87" s="61" t="s">
        <v>1</v>
      </c>
      <c r="B87" s="62" t="s">
        <v>50</v>
      </c>
      <c r="C87" s="61" t="s">
        <v>51</v>
      </c>
      <c r="D87" s="62" t="s">
        <v>52</v>
      </c>
      <c r="E87" s="62" t="s">
        <v>44</v>
      </c>
      <c r="F87" s="62" t="s">
        <v>53</v>
      </c>
    </row>
    <row r="88" spans="1:6" x14ac:dyDescent="0.2">
      <c r="A88" s="61"/>
      <c r="B88" s="62"/>
      <c r="C88" s="61"/>
      <c r="D88" s="62"/>
      <c r="E88" s="62"/>
      <c r="F88" s="62"/>
    </row>
    <row r="89" spans="1:6" x14ac:dyDescent="0.2">
      <c r="A89" s="7">
        <v>1</v>
      </c>
      <c r="B89" s="7">
        <v>2</v>
      </c>
      <c r="C89" s="6">
        <v>3</v>
      </c>
      <c r="D89" s="7">
        <v>4</v>
      </c>
      <c r="E89" s="7">
        <v>5</v>
      </c>
      <c r="F89" s="7">
        <v>6</v>
      </c>
    </row>
    <row r="90" spans="1:6" x14ac:dyDescent="0.2">
      <c r="A90" s="8" t="s">
        <v>2</v>
      </c>
      <c r="B90" s="10">
        <f>B91</f>
        <v>2046114.9</v>
      </c>
      <c r="C90" s="10">
        <f t="shared" ref="C90" si="8">C91</f>
        <v>2005000</v>
      </c>
      <c r="D90" s="10">
        <f>D91</f>
        <v>2603102</v>
      </c>
      <c r="E90" s="10">
        <f t="shared" ref="E90:F90" si="9">E91</f>
        <v>3613283</v>
      </c>
      <c r="F90" s="10">
        <f t="shared" si="9"/>
        <v>7915138</v>
      </c>
    </row>
    <row r="91" spans="1:6" x14ac:dyDescent="0.2">
      <c r="A91" s="11" t="s">
        <v>29</v>
      </c>
      <c r="B91" s="13">
        <f>B48</f>
        <v>2046114.9</v>
      </c>
      <c r="C91" s="13">
        <v>2005000</v>
      </c>
      <c r="D91" s="13">
        <v>2603102</v>
      </c>
      <c r="E91" s="22">
        <v>3613283</v>
      </c>
      <c r="F91" s="22">
        <v>7915138</v>
      </c>
    </row>
    <row r="92" spans="1:6" x14ac:dyDescent="0.2">
      <c r="A92" s="11" t="s">
        <v>30</v>
      </c>
      <c r="B92" s="13">
        <f>B91</f>
        <v>2046114.9</v>
      </c>
      <c r="C92" s="13">
        <v>2005000</v>
      </c>
      <c r="D92" s="13">
        <v>2603102</v>
      </c>
      <c r="E92" s="13">
        <f>E91</f>
        <v>3613283</v>
      </c>
      <c r="F92" s="13">
        <v>7915138</v>
      </c>
    </row>
    <row r="93" spans="1:6" x14ac:dyDescent="0.2">
      <c r="A93" s="5"/>
    </row>
    <row r="94" spans="1:6" x14ac:dyDescent="0.2">
      <c r="A94" s="70" t="s">
        <v>31</v>
      </c>
      <c r="B94" s="70"/>
      <c r="C94" s="70"/>
      <c r="D94" s="70"/>
      <c r="E94" s="70"/>
      <c r="F94" s="70"/>
    </row>
    <row r="95" spans="1:6" x14ac:dyDescent="0.2">
      <c r="A95" s="29"/>
      <c r="B95" s="29"/>
      <c r="C95" s="29"/>
      <c r="D95" s="29"/>
      <c r="E95" s="29"/>
      <c r="F95" s="29"/>
    </row>
    <row r="96" spans="1:6" ht="15" x14ac:dyDescent="0.2">
      <c r="A96" s="32"/>
      <c r="B96" s="33"/>
      <c r="C96" s="33"/>
      <c r="D96" s="33"/>
      <c r="E96" s="33"/>
      <c r="F96" s="33"/>
    </row>
    <row r="97" spans="1:6" x14ac:dyDescent="0.2">
      <c r="A97" s="34" t="s">
        <v>40</v>
      </c>
      <c r="B97" s="35"/>
      <c r="C97" s="35"/>
      <c r="D97" s="35"/>
      <c r="E97" s="35"/>
      <c r="F97" s="35"/>
    </row>
    <row r="98" spans="1:6" x14ac:dyDescent="0.2">
      <c r="A98" s="36"/>
      <c r="B98" s="35"/>
      <c r="C98" s="35"/>
      <c r="D98" s="35"/>
      <c r="E98" s="35"/>
      <c r="F98" s="35"/>
    </row>
    <row r="99" spans="1:6" x14ac:dyDescent="0.2">
      <c r="A99" s="37"/>
      <c r="B99" s="52" t="s">
        <v>54</v>
      </c>
      <c r="C99" s="53"/>
      <c r="D99" s="52" t="s">
        <v>55</v>
      </c>
      <c r="E99" s="53"/>
      <c r="F99" s="38"/>
    </row>
    <row r="100" spans="1:6" x14ac:dyDescent="0.2">
      <c r="A100" s="37" t="s">
        <v>38</v>
      </c>
      <c r="B100" s="54">
        <v>150364.71</v>
      </c>
      <c r="C100" s="55"/>
      <c r="D100" s="54">
        <v>237572.34</v>
      </c>
      <c r="E100" s="55"/>
      <c r="F100" s="38"/>
    </row>
    <row r="101" spans="1:6" x14ac:dyDescent="0.2">
      <c r="A101" s="37" t="s">
        <v>39</v>
      </c>
      <c r="B101" s="54">
        <v>0</v>
      </c>
      <c r="C101" s="53"/>
      <c r="D101" s="54">
        <v>4563.9799999999996</v>
      </c>
      <c r="E101" s="53"/>
      <c r="F101" s="38"/>
    </row>
    <row r="102" spans="1:6" x14ac:dyDescent="0.2">
      <c r="A102" s="36"/>
      <c r="B102" s="35"/>
      <c r="C102" s="35"/>
      <c r="D102" s="35"/>
      <c r="E102" s="35"/>
      <c r="F102" s="35"/>
    </row>
    <row r="103" spans="1:6" ht="15" x14ac:dyDescent="0.2">
      <c r="A103" s="32"/>
      <c r="B103" s="33"/>
      <c r="C103" s="33"/>
      <c r="D103" s="33"/>
      <c r="E103" s="33"/>
      <c r="F103" s="33"/>
    </row>
    <row r="104" spans="1:6" x14ac:dyDescent="0.2">
      <c r="A104" s="39" t="s">
        <v>56</v>
      </c>
    </row>
    <row r="105" spans="1:6" ht="15" x14ac:dyDescent="0.2">
      <c r="A105" s="19"/>
      <c r="D105" s="51" t="s">
        <v>63</v>
      </c>
      <c r="E105" s="51"/>
    </row>
    <row r="106" spans="1:6" ht="15" x14ac:dyDescent="0.2">
      <c r="A106" s="19"/>
    </row>
    <row r="107" spans="1:6" ht="15" x14ac:dyDescent="0.2">
      <c r="A107" s="19"/>
      <c r="D107" s="51" t="s">
        <v>45</v>
      </c>
      <c r="E107" s="51"/>
    </row>
    <row r="108" spans="1:6" ht="15" x14ac:dyDescent="0.2">
      <c r="A108" s="16"/>
    </row>
  </sheetData>
  <mergeCells count="54">
    <mergeCell ref="A77:A78"/>
    <mergeCell ref="B77:B78"/>
    <mergeCell ref="C77:C78"/>
    <mergeCell ref="D77:D78"/>
    <mergeCell ref="E77:E78"/>
    <mergeCell ref="F77:F78"/>
    <mergeCell ref="A6:F6"/>
    <mergeCell ref="A94:F94"/>
    <mergeCell ref="C45:C46"/>
    <mergeCell ref="A45:A46"/>
    <mergeCell ref="B45:B46"/>
    <mergeCell ref="D45:D46"/>
    <mergeCell ref="E45:E46"/>
    <mergeCell ref="F45:F46"/>
    <mergeCell ref="F87:F88"/>
    <mergeCell ref="A30:A31"/>
    <mergeCell ref="B30:B31"/>
    <mergeCell ref="D30:D31"/>
    <mergeCell ref="E30:E31"/>
    <mergeCell ref="F30:F31"/>
    <mergeCell ref="C87:C88"/>
    <mergeCell ref="C30:C31"/>
    <mergeCell ref="C65:C66"/>
    <mergeCell ref="A11:A12"/>
    <mergeCell ref="B11:B12"/>
    <mergeCell ref="D11:D12"/>
    <mergeCell ref="A26:F26"/>
    <mergeCell ref="E11:E12"/>
    <mergeCell ref="F11:F12"/>
    <mergeCell ref="A7:F7"/>
    <mergeCell ref="A8:F8"/>
    <mergeCell ref="A10:C10"/>
    <mergeCell ref="A87:A88"/>
    <mergeCell ref="B87:B88"/>
    <mergeCell ref="D87:D88"/>
    <mergeCell ref="E87:E88"/>
    <mergeCell ref="A41:F41"/>
    <mergeCell ref="A61:F61"/>
    <mergeCell ref="A76:F76"/>
    <mergeCell ref="A65:A66"/>
    <mergeCell ref="B65:B66"/>
    <mergeCell ref="D65:D66"/>
    <mergeCell ref="E65:E66"/>
    <mergeCell ref="F65:F66"/>
    <mergeCell ref="C11:C12"/>
    <mergeCell ref="A82:F82"/>
    <mergeCell ref="D107:E107"/>
    <mergeCell ref="D105:E105"/>
    <mergeCell ref="B99:C99"/>
    <mergeCell ref="D99:E99"/>
    <mergeCell ref="B100:C100"/>
    <mergeCell ref="B101:C101"/>
    <mergeCell ref="D101:E101"/>
    <mergeCell ref="D100:E100"/>
  </mergeCells>
  <pageMargins left="0.70866141732283472" right="0.70866141732283472" top="0.74803149606299213" bottom="0.74803149606299213" header="0.31496062992125984" footer="0.31496062992125984"/>
  <pageSetup paperSize="9"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PPKR001</dc:creator>
  <cp:lastModifiedBy>Vesna Hrvojević</cp:lastModifiedBy>
  <cp:lastPrinted>2026-10-09T12:59:18Z</cp:lastPrinted>
  <dcterms:created xsi:type="dcterms:W3CDTF">2023-07-18T06:50:03Z</dcterms:created>
  <dcterms:modified xsi:type="dcterms:W3CDTF">2026-10-09T13:00:59Z</dcterms:modified>
</cp:coreProperties>
</file>